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ca\Downloads\"/>
    </mc:Choice>
  </mc:AlternateContent>
  <xr:revisionPtr revIDLastSave="0" documentId="13_ncr:1_{3BAB46B1-194D-4E7E-95C2-957E3C68A76B}" xr6:coauthVersionLast="47" xr6:coauthVersionMax="47" xr10:uidLastSave="{00000000-0000-0000-0000-000000000000}"/>
  <bookViews>
    <workbookView xWindow="-110" yWindow="-110" windowWidth="19420" windowHeight="10300" xr2:uid="{6330BD75-E38B-4479-8BE3-56DE0BCE07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47" i="1" l="1"/>
  <c r="C31" i="1"/>
  <c r="D51" i="1"/>
  <c r="D49" i="1"/>
  <c r="D41" i="1"/>
  <c r="D42" i="1"/>
  <c r="D36" i="1"/>
  <c r="D33" i="1"/>
  <c r="B53" i="1"/>
  <c r="B50" i="1"/>
  <c r="D40" i="1"/>
  <c r="D37" i="1"/>
  <c r="B31" i="1"/>
  <c r="C53" i="1" l="1"/>
  <c r="D53" i="1" s="1"/>
  <c r="D54" i="1"/>
  <c r="B55" i="1"/>
  <c r="D44" i="1"/>
  <c r="D45" i="1"/>
  <c r="D46" i="1"/>
  <c r="C35" i="1"/>
  <c r="D35" i="1" s="1"/>
  <c r="C50" i="1"/>
  <c r="D50" i="1" s="1"/>
  <c r="D31" i="1"/>
  <c r="D32" i="1"/>
  <c r="D52" i="1"/>
  <c r="D38" i="1"/>
  <c r="D48" i="1"/>
  <c r="C55" i="1" l="1"/>
  <c r="C47" i="1"/>
  <c r="D47" i="1" s="1"/>
  <c r="D55" i="1"/>
  <c r="D17" i="1"/>
  <c r="D19" i="1"/>
  <c r="D20" i="1"/>
  <c r="D24" i="1"/>
  <c r="C15" i="1"/>
  <c r="D26" i="1"/>
  <c r="B2" i="1"/>
  <c r="C2" i="1" l="1"/>
  <c r="D6" i="1"/>
  <c r="D4" i="1"/>
  <c r="D8" i="1"/>
  <c r="B15" i="1"/>
  <c r="B25" i="1" s="1"/>
  <c r="D13" i="1"/>
  <c r="D18" i="1"/>
  <c r="B5" i="1"/>
  <c r="D9" i="1"/>
  <c r="D22" i="1"/>
  <c r="D23" i="1"/>
  <c r="D16" i="1"/>
  <c r="D14" i="1"/>
  <c r="D12" i="1"/>
  <c r="D15" i="1"/>
  <c r="B10" i="1"/>
  <c r="C5" i="1"/>
  <c r="D11" i="1"/>
  <c r="C25" i="1"/>
  <c r="D7" i="1"/>
  <c r="C10" i="1" l="1"/>
  <c r="D2" i="1"/>
  <c r="D10" i="1"/>
  <c r="D5" i="1"/>
  <c r="D25" i="1"/>
</calcChain>
</file>

<file path=xl/sharedStrings.xml><?xml version="1.0" encoding="utf-8"?>
<sst xmlns="http://schemas.openxmlformats.org/spreadsheetml/2006/main" count="58" uniqueCount="55">
  <si>
    <t xml:space="preserve">INDICATORI DE BILANT </t>
  </si>
  <si>
    <t>2023.09</t>
  </si>
  <si>
    <t>2024.09</t>
  </si>
  <si>
    <t>Δ (09.2023 vs 2024) %</t>
  </si>
  <si>
    <t xml:space="preserve">Active imobilizate  (din care) : </t>
  </si>
  <si>
    <t>Imobilizari necorporale</t>
  </si>
  <si>
    <t>Imobilizari corporale</t>
  </si>
  <si>
    <t>Active circulante  (din care)</t>
  </si>
  <si>
    <t>Stocuri</t>
  </si>
  <si>
    <t xml:space="preserve">Creante </t>
  </si>
  <si>
    <t>Casa si conturi la banci (lichiditatile)</t>
  </si>
  <si>
    <t xml:space="preserve">Cheltuieli in avans </t>
  </si>
  <si>
    <t>TOTAL ACTIVE</t>
  </si>
  <si>
    <t>Datorii pe termen scurt</t>
  </si>
  <si>
    <t>Datorii pe termen lung</t>
  </si>
  <si>
    <t>Provizion</t>
  </si>
  <si>
    <t>Venituri in avans</t>
  </si>
  <si>
    <t>TOTAL DATORII</t>
  </si>
  <si>
    <t xml:space="preserve">Capitaluri proprii (din care): </t>
  </si>
  <si>
    <t>Capital subscris varsat</t>
  </si>
  <si>
    <t>Rezerve</t>
  </si>
  <si>
    <t>Profit reportat**</t>
  </si>
  <si>
    <t>Actiuni proprii</t>
  </si>
  <si>
    <t>Prime de emisiune  actiuni pt SOP</t>
  </si>
  <si>
    <t>Beneficii ale angajatilor SOP</t>
  </si>
  <si>
    <t>Pierderi legate de instrumentele SOP</t>
  </si>
  <si>
    <t>Profit  la sfarsitul perioadei de raportare</t>
  </si>
  <si>
    <t>TOTAL CAPITALURI PROPRII SI DATORII</t>
  </si>
  <si>
    <t xml:space="preserve">Numar  de salariati </t>
  </si>
  <si>
    <t>Profit si pierdere</t>
  </si>
  <si>
    <t xml:space="preserve">VENITURI DIN EXPLOATARE (DIN CARE): </t>
  </si>
  <si>
    <t>Cifra de afaceri</t>
  </si>
  <si>
    <t>Alte venituri din exploatare</t>
  </si>
  <si>
    <t>Venituri din subventii de exploatare</t>
  </si>
  <si>
    <t>CHELTUIELI DIN EXPLOATARE (DIN CARE):</t>
  </si>
  <si>
    <t>Cheltuieli cu materiile prime şi materialele consumabile</t>
  </si>
  <si>
    <t>Alte cheltuieli materiale</t>
  </si>
  <si>
    <t>Cheltuieli privind mărfurile</t>
  </si>
  <si>
    <t>Alte cheltuieli externe (cu energie şi apă)</t>
  </si>
  <si>
    <t>Cheltuieli cu personalul</t>
  </si>
  <si>
    <t>din care cheltuieli cu program SOP</t>
  </si>
  <si>
    <t>Cheltuieli cu amortizarea și ajustările de valoare</t>
  </si>
  <si>
    <t>Ajustări de valoare privind activele circulante</t>
  </si>
  <si>
    <t>Alte cheltuieli de exploatare</t>
  </si>
  <si>
    <t>Ajustări privind provizioanele</t>
  </si>
  <si>
    <t>Reduceri comerciale primite</t>
  </si>
  <si>
    <t>PROFITUL DIN EXPLOATARE</t>
  </si>
  <si>
    <t>Venituri financiare</t>
  </si>
  <si>
    <t>Cheltuieli financiare</t>
  </si>
  <si>
    <t>PROFIT FINANCIAR</t>
  </si>
  <si>
    <t>Venituri Totale</t>
  </si>
  <si>
    <t>Cheltuieli totale</t>
  </si>
  <si>
    <t>PROFIT BRUT</t>
  </si>
  <si>
    <t>Impozitul pe profit</t>
  </si>
  <si>
    <t>PROFIT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</si>
</sst>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;\(#,##0\)"/>
  </numFmts>
  <fonts count="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">
    <xf numFmtId="0" fontId="0" fillId="0" borderId="0" xfId="0"/>
    <xf numFmtId="3" fontId="2" fillId="4" borderId="1" xfId="1" applyNumberFormat="1" applyFont="1" applyFill="1" applyBorder="1" applyAlignment="1">
      <alignment horizontal="left" vertical="center"/>
    </xf>
    <xf numFmtId="3" fontId="2" fillId="4" borderId="1" xfId="1" applyNumberFormat="1" applyFont="1" applyFill="1" applyBorder="1" applyAlignment="1">
      <alignment horizontal="right" vertical="center"/>
    </xf>
    <xf numFmtId="9" fontId="3" fillId="4" borderId="1" xfId="0" applyNumberFormat="1" applyFont="1" applyFill="1" applyBorder="1"/>
    <xf numFmtId="0" fontId="3" fillId="0" borderId="1" xfId="0" applyFont="1" applyBorder="1" applyAlignment="1">
      <alignment horizontal="left" vertical="center"/>
    </xf>
    <xf numFmtId="165" fontId="3" fillId="0" borderId="1" xfId="0" applyNumberFormat="1" applyFont="1" applyBorder="1"/>
    <xf numFmtId="9" fontId="3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3" fontId="2" fillId="4" borderId="1" xfId="2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" fontId="2" fillId="4" borderId="2" xfId="1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5" fillId="4" borderId="1" xfId="1" applyNumberFormat="1" applyFont="1" applyFill="1" applyBorder="1" applyAlignment="1">
      <alignment horizontal="left" vertical="center"/>
    </xf>
    <xf numFmtId="3" fontId="5" fillId="4" borderId="1" xfId="1" applyNumberFormat="1" applyFont="1" applyFill="1" applyBorder="1" applyAlignment="1">
      <alignment horizontal="right" vertical="center"/>
    </xf>
    <xf numFmtId="9" fontId="5" fillId="4" borderId="1" xfId="0" applyNumberFormat="1" applyFont="1" applyFill="1" applyBorder="1"/>
    <xf numFmtId="0" fontId="6" fillId="0" borderId="1" xfId="0" applyFont="1" applyBorder="1" applyAlignment="1">
      <alignment vertical="center"/>
    </xf>
    <xf numFmtId="3" fontId="6" fillId="0" borderId="1" xfId="1" applyNumberFormat="1" applyFont="1" applyBorder="1" applyAlignment="1">
      <alignment horizontal="right" vertical="center"/>
    </xf>
    <xf numFmtId="9" fontId="6" fillId="0" borderId="1" xfId="0" applyNumberFormat="1" applyFont="1" applyBorder="1"/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right" vertical="center"/>
    </xf>
  </cellXfs>
  <cellStyles count="3">
    <cellStyle name="Comma" xfId="1" builtinId="3"/>
    <cellStyle name="Comma 12" xfId="2" xr:uid="{3056FEA8-0825-4BED-81F3-3DD5AC1144D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ED428-09AC-4700-A2CD-4569CEEFBE03}">
  <dimension ref="A1:D55"/>
  <sheetViews>
    <sheetView tabSelected="1" workbookViewId="0">
      <selection activeCell="B49" sqref="B49"/>
    </sheetView>
  </sheetViews>
  <sheetFormatPr defaultRowHeight="14.5" x14ac:dyDescent="0.35"/>
  <cols>
    <col min="1" max="1" width="34.81640625" customWidth="1"/>
    <col min="2" max="2" width="16.7265625" customWidth="1"/>
    <col min="3" max="3" width="15.1796875" customWidth="1"/>
    <col min="4" max="4" width="14.1796875" customWidth="1"/>
  </cols>
  <sheetData>
    <row r="1" spans="1:4" ht="23" x14ac:dyDescent="0.35">
      <c r="A1" s="11" t="s">
        <v>0</v>
      </c>
      <c r="B1" s="12" t="s">
        <v>1</v>
      </c>
      <c r="C1" s="12" t="s">
        <v>2</v>
      </c>
      <c r="D1" s="13" t="s">
        <v>3</v>
      </c>
    </row>
    <row r="2" spans="1:4" x14ac:dyDescent="0.35">
      <c r="A2" s="1" t="s">
        <v>4</v>
      </c>
      <c r="B2" s="2">
        <f t="shared" ref="B2:C2" si="0">B3+B4</f>
        <v>2001586</v>
      </c>
      <c r="C2" s="2">
        <f t="shared" si="0"/>
        <v>2935129</v>
      </c>
      <c r="D2" s="3">
        <f>(C2-B2)/B2</f>
        <v>0.4664016434967071</v>
      </c>
    </row>
    <row r="3" spans="1:4" x14ac:dyDescent="0.35">
      <c r="A3" s="4" t="s">
        <v>5</v>
      </c>
      <c r="B3" s="5">
        <v>0</v>
      </c>
      <c r="C3" s="5">
        <v>0</v>
      </c>
      <c r="D3" s="6">
        <v>0</v>
      </c>
    </row>
    <row r="4" spans="1:4" x14ac:dyDescent="0.35">
      <c r="A4" s="4" t="s">
        <v>6</v>
      </c>
      <c r="B4" s="5">
        <v>2001586</v>
      </c>
      <c r="C4" s="5">
        <v>2935129</v>
      </c>
      <c r="D4" s="6">
        <f t="shared" ref="D4:D18" si="1">(C4-B4)/B4</f>
        <v>0.4664016434967071</v>
      </c>
    </row>
    <row r="5" spans="1:4" x14ac:dyDescent="0.35">
      <c r="A5" s="1" t="s">
        <v>7</v>
      </c>
      <c r="B5" s="2">
        <f t="shared" ref="B5:C5" si="2">B6+B7+B8</f>
        <v>47026546</v>
      </c>
      <c r="C5" s="2">
        <f t="shared" si="2"/>
        <v>56252005</v>
      </c>
      <c r="D5" s="3">
        <f t="shared" si="1"/>
        <v>0.19617556007621736</v>
      </c>
    </row>
    <row r="6" spans="1:4" x14ac:dyDescent="0.35">
      <c r="A6" s="4" t="s">
        <v>8</v>
      </c>
      <c r="B6" s="5">
        <v>1231684</v>
      </c>
      <c r="C6" s="5">
        <v>2569009</v>
      </c>
      <c r="D6" s="6">
        <f t="shared" si="1"/>
        <v>1.0857695642713554</v>
      </c>
    </row>
    <row r="7" spans="1:4" x14ac:dyDescent="0.35">
      <c r="A7" s="4" t="s">
        <v>9</v>
      </c>
      <c r="B7" s="5">
        <v>22048373</v>
      </c>
      <c r="C7" s="5">
        <v>20520928</v>
      </c>
      <c r="D7" s="6">
        <f t="shared" si="1"/>
        <v>-6.9276993817185509E-2</v>
      </c>
    </row>
    <row r="8" spans="1:4" x14ac:dyDescent="0.35">
      <c r="A8" s="4" t="s">
        <v>10</v>
      </c>
      <c r="B8" s="5">
        <v>23746489</v>
      </c>
      <c r="C8" s="5">
        <v>33162068</v>
      </c>
      <c r="D8" s="6">
        <f t="shared" si="1"/>
        <v>0.39650404739833328</v>
      </c>
    </row>
    <row r="9" spans="1:4" x14ac:dyDescent="0.35">
      <c r="A9" s="7" t="s">
        <v>11</v>
      </c>
      <c r="B9" s="5">
        <v>1814738</v>
      </c>
      <c r="C9" s="5">
        <v>1614049</v>
      </c>
      <c r="D9" s="6">
        <f t="shared" si="1"/>
        <v>-0.11058841551783233</v>
      </c>
    </row>
    <row r="10" spans="1:4" x14ac:dyDescent="0.35">
      <c r="A10" s="1" t="s">
        <v>12</v>
      </c>
      <c r="B10" s="8">
        <f>B2+B5+B9</f>
        <v>50842870</v>
      </c>
      <c r="C10" s="8">
        <f>C2+C5+C9</f>
        <v>60801183</v>
      </c>
      <c r="D10" s="3">
        <f t="shared" si="1"/>
        <v>0.19586449388085292</v>
      </c>
    </row>
    <row r="11" spans="1:4" x14ac:dyDescent="0.35">
      <c r="A11" s="4" t="s">
        <v>13</v>
      </c>
      <c r="B11" s="5">
        <v>28794692</v>
      </c>
      <c r="C11" s="5">
        <v>30143407</v>
      </c>
      <c r="D11" s="6">
        <f t="shared" si="1"/>
        <v>4.6839014635058435E-2</v>
      </c>
    </row>
    <row r="12" spans="1:4" x14ac:dyDescent="0.35">
      <c r="A12" s="4" t="s">
        <v>14</v>
      </c>
      <c r="B12" s="5">
        <v>1370164</v>
      </c>
      <c r="C12" s="5">
        <v>5487689</v>
      </c>
      <c r="D12" s="6">
        <f t="shared" si="1"/>
        <v>3.0051329621855487</v>
      </c>
    </row>
    <row r="13" spans="1:4" x14ac:dyDescent="0.35">
      <c r="A13" s="4" t="s">
        <v>15</v>
      </c>
      <c r="B13" s="5">
        <v>2878</v>
      </c>
      <c r="C13" s="5">
        <v>267449</v>
      </c>
      <c r="D13" s="6">
        <f t="shared" si="1"/>
        <v>91.928769979152193</v>
      </c>
    </row>
    <row r="14" spans="1:4" x14ac:dyDescent="0.35">
      <c r="A14" s="7" t="s">
        <v>16</v>
      </c>
      <c r="B14" s="5">
        <v>2105634</v>
      </c>
      <c r="C14" s="5">
        <v>1003356</v>
      </c>
      <c r="D14" s="6">
        <f t="shared" si="1"/>
        <v>-0.52348983726516574</v>
      </c>
    </row>
    <row r="15" spans="1:4" x14ac:dyDescent="0.35">
      <c r="A15" s="1" t="s">
        <v>17</v>
      </c>
      <c r="B15" s="2">
        <f t="shared" ref="B15" si="3">B11+B12+B13+B14</f>
        <v>32273368</v>
      </c>
      <c r="C15" s="2">
        <f>C11+C12+C13+C14</f>
        <v>36901901</v>
      </c>
      <c r="D15" s="3">
        <f t="shared" si="1"/>
        <v>0.14341648507214988</v>
      </c>
    </row>
    <row r="16" spans="1:4" x14ac:dyDescent="0.35">
      <c r="A16" s="7" t="s">
        <v>18</v>
      </c>
      <c r="B16" s="5">
        <v>18569502</v>
      </c>
      <c r="C16" s="5">
        <v>23899282</v>
      </c>
      <c r="D16" s="6">
        <f t="shared" si="1"/>
        <v>0.28701792864450537</v>
      </c>
    </row>
    <row r="17" spans="1:4" x14ac:dyDescent="0.35">
      <c r="A17" s="4" t="s">
        <v>19</v>
      </c>
      <c r="B17" s="5">
        <v>419130</v>
      </c>
      <c r="C17" s="5">
        <v>423425</v>
      </c>
      <c r="D17" s="6">
        <f t="shared" si="1"/>
        <v>1.0247417269105051E-2</v>
      </c>
    </row>
    <row r="18" spans="1:4" x14ac:dyDescent="0.35">
      <c r="A18" s="4" t="s">
        <v>20</v>
      </c>
      <c r="B18" s="5">
        <v>83826</v>
      </c>
      <c r="C18" s="5">
        <v>83826</v>
      </c>
      <c r="D18" s="6">
        <f t="shared" si="1"/>
        <v>0</v>
      </c>
    </row>
    <row r="19" spans="1:4" x14ac:dyDescent="0.35">
      <c r="A19" s="9" t="s">
        <v>21</v>
      </c>
      <c r="B19" s="5">
        <v>9877809</v>
      </c>
      <c r="C19" s="5">
        <v>14025141</v>
      </c>
      <c r="D19" s="6">
        <f t="shared" ref="D19:D26" si="4">(C19-B19)/B19</f>
        <v>0.41986355476199227</v>
      </c>
    </row>
    <row r="20" spans="1:4" x14ac:dyDescent="0.35">
      <c r="A20" s="9" t="s">
        <v>22</v>
      </c>
      <c r="B20" s="5">
        <v>694118</v>
      </c>
      <c r="C20" s="5">
        <v>0</v>
      </c>
      <c r="D20" s="6">
        <f>(C20-B20)/B20</f>
        <v>-1</v>
      </c>
    </row>
    <row r="21" spans="1:4" x14ac:dyDescent="0.35">
      <c r="A21" s="9" t="s">
        <v>23</v>
      </c>
      <c r="B21" s="5">
        <v>0</v>
      </c>
      <c r="C21" s="5">
        <v>1228686</v>
      </c>
      <c r="D21" s="6">
        <v>1</v>
      </c>
    </row>
    <row r="22" spans="1:4" x14ac:dyDescent="0.35">
      <c r="A22" s="9" t="s">
        <v>24</v>
      </c>
      <c r="B22" s="5">
        <v>792480</v>
      </c>
      <c r="C22" s="5">
        <v>621720</v>
      </c>
      <c r="D22" s="6">
        <f t="shared" si="4"/>
        <v>-0.21547546941247728</v>
      </c>
    </row>
    <row r="23" spans="1:4" x14ac:dyDescent="0.35">
      <c r="A23" s="4" t="s">
        <v>25</v>
      </c>
      <c r="B23" s="5">
        <v>116698</v>
      </c>
      <c r="C23" s="5">
        <v>443798</v>
      </c>
      <c r="D23" s="6">
        <f t="shared" si="4"/>
        <v>2.8029614903425939</v>
      </c>
    </row>
    <row r="24" spans="1:4" x14ac:dyDescent="0.35">
      <c r="A24" s="9" t="s">
        <v>26</v>
      </c>
      <c r="B24" s="5">
        <v>8207073</v>
      </c>
      <c r="C24" s="5">
        <v>7960282</v>
      </c>
      <c r="D24" s="6">
        <f t="shared" si="4"/>
        <v>-3.0070525752603883E-2</v>
      </c>
    </row>
    <row r="25" spans="1:4" x14ac:dyDescent="0.35">
      <c r="A25" s="10" t="s">
        <v>27</v>
      </c>
      <c r="B25" s="2">
        <f>B16+B15</f>
        <v>50842870</v>
      </c>
      <c r="C25" s="2">
        <f>C16+C15</f>
        <v>60801183</v>
      </c>
      <c r="D25" s="3">
        <f t="shared" si="4"/>
        <v>0.19586449388085292</v>
      </c>
    </row>
    <row r="26" spans="1:4" x14ac:dyDescent="0.35">
      <c r="A26" s="1" t="s">
        <v>28</v>
      </c>
      <c r="B26" s="2">
        <v>25</v>
      </c>
      <c r="C26" s="2">
        <v>38</v>
      </c>
      <c r="D26" s="3">
        <f t="shared" si="4"/>
        <v>0.52</v>
      </c>
    </row>
    <row r="30" spans="1:4" ht="23" x14ac:dyDescent="0.35">
      <c r="A30" s="11" t="s">
        <v>29</v>
      </c>
      <c r="B30" s="12" t="s">
        <v>1</v>
      </c>
      <c r="C30" s="12" t="s">
        <v>2</v>
      </c>
      <c r="D30" s="13" t="s">
        <v>3</v>
      </c>
    </row>
    <row r="31" spans="1:4" x14ac:dyDescent="0.35">
      <c r="A31" s="14" t="s">
        <v>30</v>
      </c>
      <c r="B31" s="15">
        <f t="shared" ref="B31" si="5">B32+B33</f>
        <v>93569799</v>
      </c>
      <c r="C31" s="15">
        <f>C32+C33</f>
        <v>107635301</v>
      </c>
      <c r="D31" s="16">
        <f>(C31-B31)/B31</f>
        <v>0.15032095986441096</v>
      </c>
    </row>
    <row r="32" spans="1:4" x14ac:dyDescent="0.35">
      <c r="A32" s="17" t="s">
        <v>31</v>
      </c>
      <c r="B32" s="18">
        <v>93493337</v>
      </c>
      <c r="C32" s="18">
        <v>107361196</v>
      </c>
      <c r="D32" s="19">
        <f t="shared" ref="D32:D33" si="6">(C32-B32)/B32</f>
        <v>0.14832991788495045</v>
      </c>
    </row>
    <row r="33" spans="1:4" x14ac:dyDescent="0.35">
      <c r="A33" s="17" t="s">
        <v>32</v>
      </c>
      <c r="B33" s="18">
        <v>76462</v>
      </c>
      <c r="C33" s="18">
        <v>274105</v>
      </c>
      <c r="D33" s="19">
        <f t="shared" si="6"/>
        <v>2.5848526065235018</v>
      </c>
    </row>
    <row r="34" spans="1:4" x14ac:dyDescent="0.35">
      <c r="A34" s="17" t="s">
        <v>33</v>
      </c>
      <c r="B34" s="18">
        <v>0</v>
      </c>
      <c r="C34" s="18">
        <v>0</v>
      </c>
      <c r="D34" s="19">
        <v>0</v>
      </c>
    </row>
    <row r="35" spans="1:4" x14ac:dyDescent="0.35">
      <c r="A35" s="14" t="s">
        <v>34</v>
      </c>
      <c r="B35" s="15">
        <f>B36+B37+B38+B39+B40+B42+B44-B46</f>
        <v>83862767</v>
      </c>
      <c r="C35" s="15">
        <f>C36+C37+C38+C39+C40+C42+C44-C46</f>
        <v>98451758</v>
      </c>
      <c r="D35" s="16">
        <f t="shared" ref="D35:D45" si="7">(C35-B35)/B35</f>
        <v>0.1739626716585681</v>
      </c>
    </row>
    <row r="36" spans="1:4" ht="23" x14ac:dyDescent="0.35">
      <c r="A36" s="20" t="s">
        <v>35</v>
      </c>
      <c r="B36" s="18">
        <v>104328</v>
      </c>
      <c r="C36" s="18">
        <v>121888</v>
      </c>
      <c r="D36" s="19">
        <f t="shared" si="7"/>
        <v>0.16831531324284948</v>
      </c>
    </row>
    <row r="37" spans="1:4" x14ac:dyDescent="0.35">
      <c r="A37" s="20" t="s">
        <v>36</v>
      </c>
      <c r="B37" s="18">
        <v>50664</v>
      </c>
      <c r="C37" s="18">
        <v>252104</v>
      </c>
      <c r="D37" s="19">
        <f t="shared" si="7"/>
        <v>3.9759987367756198</v>
      </c>
    </row>
    <row r="38" spans="1:4" x14ac:dyDescent="0.35">
      <c r="A38" s="20" t="s">
        <v>37</v>
      </c>
      <c r="B38" s="18">
        <v>49344181</v>
      </c>
      <c r="C38" s="18">
        <v>43737337</v>
      </c>
      <c r="D38" s="19">
        <f t="shared" si="7"/>
        <v>-0.11362725829819731</v>
      </c>
    </row>
    <row r="39" spans="1:4" x14ac:dyDescent="0.35">
      <c r="A39" s="20" t="s">
        <v>38</v>
      </c>
      <c r="B39" s="18">
        <v>0</v>
      </c>
      <c r="C39" s="18">
        <v>13224</v>
      </c>
      <c r="D39" s="19">
        <v>1</v>
      </c>
    </row>
    <row r="40" spans="1:4" x14ac:dyDescent="0.35">
      <c r="A40" s="20" t="s">
        <v>39</v>
      </c>
      <c r="B40" s="18">
        <v>3915656</v>
      </c>
      <c r="C40" s="18">
        <v>5927730</v>
      </c>
      <c r="D40" s="19">
        <f t="shared" si="7"/>
        <v>0.51385361737599011</v>
      </c>
    </row>
    <row r="41" spans="1:4" x14ac:dyDescent="0.35">
      <c r="A41" s="21" t="s">
        <v>40</v>
      </c>
      <c r="B41" s="18">
        <v>1071480</v>
      </c>
      <c r="C41" s="18">
        <v>1237320</v>
      </c>
      <c r="D41" s="19">
        <f t="shared" si="7"/>
        <v>0.15477657072460521</v>
      </c>
    </row>
    <row r="42" spans="1:4" ht="23" x14ac:dyDescent="0.35">
      <c r="A42" s="20" t="s">
        <v>41</v>
      </c>
      <c r="B42" s="18">
        <v>299875</v>
      </c>
      <c r="C42" s="18">
        <v>895555</v>
      </c>
      <c r="D42" s="19">
        <f t="shared" si="7"/>
        <v>1.9864276781992496</v>
      </c>
    </row>
    <row r="43" spans="1:4" x14ac:dyDescent="0.35">
      <c r="A43" s="20" t="s">
        <v>42</v>
      </c>
      <c r="B43" s="18">
        <v>0</v>
      </c>
      <c r="C43" s="18">
        <v>0</v>
      </c>
      <c r="D43" s="19">
        <v>1</v>
      </c>
    </row>
    <row r="44" spans="1:4" x14ac:dyDescent="0.35">
      <c r="A44" s="20" t="s">
        <v>43</v>
      </c>
      <c r="B44" s="18">
        <v>30148943</v>
      </c>
      <c r="C44" s="18">
        <v>47636091</v>
      </c>
      <c r="D44" s="19">
        <f t="shared" si="7"/>
        <v>0.58002524333937677</v>
      </c>
    </row>
    <row r="45" spans="1:4" x14ac:dyDescent="0.35">
      <c r="A45" s="20" t="s">
        <v>44</v>
      </c>
      <c r="B45" s="18">
        <v>118582</v>
      </c>
      <c r="C45" s="18">
        <v>44513</v>
      </c>
      <c r="D45" s="19">
        <f t="shared" si="7"/>
        <v>-0.62462262400701629</v>
      </c>
    </row>
    <row r="46" spans="1:4" x14ac:dyDescent="0.35">
      <c r="A46" s="20" t="s">
        <v>45</v>
      </c>
      <c r="B46" s="18">
        <v>880</v>
      </c>
      <c r="C46" s="18">
        <v>132171</v>
      </c>
      <c r="D46" s="19">
        <f>(C46-B46)/B46</f>
        <v>149.19431818181818</v>
      </c>
    </row>
    <row r="47" spans="1:4" x14ac:dyDescent="0.35">
      <c r="A47" s="14" t="s">
        <v>46</v>
      </c>
      <c r="B47" s="15">
        <f>B31-B35</f>
        <v>9707032</v>
      </c>
      <c r="C47" s="15">
        <f>C31-C35</f>
        <v>9183543</v>
      </c>
      <c r="D47" s="16">
        <f t="shared" ref="D47:D55" si="8">(C47-B47)/B47</f>
        <v>-5.3928842513344961E-2</v>
      </c>
    </row>
    <row r="48" spans="1:4" x14ac:dyDescent="0.35">
      <c r="A48" s="17" t="s">
        <v>47</v>
      </c>
      <c r="B48" s="18">
        <v>2699742</v>
      </c>
      <c r="C48" s="18">
        <v>1984699</v>
      </c>
      <c r="D48" s="19">
        <f t="shared" si="8"/>
        <v>-0.26485604920766503</v>
      </c>
    </row>
    <row r="49" spans="1:4" x14ac:dyDescent="0.35">
      <c r="A49" s="17" t="s">
        <v>48</v>
      </c>
      <c r="B49" s="18">
        <v>2717057</v>
      </c>
      <c r="C49" s="18">
        <v>1629396</v>
      </c>
      <c r="D49" s="19">
        <f t="shared" si="8"/>
        <v>-0.40030849555235681</v>
      </c>
    </row>
    <row r="50" spans="1:4" x14ac:dyDescent="0.35">
      <c r="A50" s="14" t="s">
        <v>49</v>
      </c>
      <c r="B50" s="15">
        <f t="shared" ref="B50:C50" si="9">B48-B49</f>
        <v>-17315</v>
      </c>
      <c r="C50" s="15">
        <f t="shared" si="9"/>
        <v>355303</v>
      </c>
      <c r="D50" s="16">
        <f t="shared" si="8"/>
        <v>-21.519953797285591</v>
      </c>
    </row>
    <row r="51" spans="1:4" x14ac:dyDescent="0.35">
      <c r="A51" s="17" t="s">
        <v>50</v>
      </c>
      <c r="B51" s="18">
        <v>96269540</v>
      </c>
      <c r="C51" s="18">
        <v>109620000</v>
      </c>
      <c r="D51" s="19">
        <f t="shared" si="8"/>
        <v>0.13867792450239194</v>
      </c>
    </row>
    <row r="52" spans="1:4" x14ac:dyDescent="0.35">
      <c r="A52" s="17" t="s">
        <v>51</v>
      </c>
      <c r="B52" s="18">
        <v>86580704</v>
      </c>
      <c r="C52" s="18">
        <v>100081155</v>
      </c>
      <c r="D52" s="19">
        <f t="shared" si="8"/>
        <v>0.15592909708842284</v>
      </c>
    </row>
    <row r="53" spans="1:4" x14ac:dyDescent="0.35">
      <c r="A53" s="14" t="s">
        <v>52</v>
      </c>
      <c r="B53" s="15">
        <f t="shared" ref="B53:C53" si="10">B51-B52</f>
        <v>9688836</v>
      </c>
      <c r="C53" s="15">
        <f t="shared" si="10"/>
        <v>9538845</v>
      </c>
      <c r="D53" s="16">
        <f t="shared" si="8"/>
        <v>-1.5480806982386739E-2</v>
      </c>
    </row>
    <row r="54" spans="1:4" x14ac:dyDescent="0.35">
      <c r="A54" s="17" t="s">
        <v>53</v>
      </c>
      <c r="B54" s="18">
        <v>1481763</v>
      </c>
      <c r="C54" s="18">
        <v>1578563</v>
      </c>
      <c r="D54" s="19">
        <f t="shared" si="8"/>
        <v>6.5327586125446507E-2</v>
      </c>
    </row>
    <row r="55" spans="1:4" x14ac:dyDescent="0.35">
      <c r="A55" s="14" t="s">
        <v>54</v>
      </c>
      <c r="B55" s="15">
        <f t="shared" ref="B55:C55" si="11">B53-B54</f>
        <v>8207073</v>
      </c>
      <c r="C55" s="15">
        <f t="shared" si="11"/>
        <v>7960282</v>
      </c>
      <c r="D55" s="16">
        <f t="shared" si="8"/>
        <v>-3.0070525752603883E-2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BF6B5A63D3E9438186E436E18E731F" ma:contentTypeVersion="18" ma:contentTypeDescription="Create a new document." ma:contentTypeScope="" ma:versionID="f3abff4ff46e8d2d3814b8cb7f83fe4e">
  <xsd:schema xmlns:xsd="http://www.w3.org/2001/XMLSchema" xmlns:xs="http://www.w3.org/2001/XMLSchema" xmlns:p="http://schemas.microsoft.com/office/2006/metadata/properties" xmlns:ns2="a58038d8-591e-4d54-afad-a901028f75f0" xmlns:ns3="c2abf19f-1a3e-4ce5-8827-b6550dc4e47c" targetNamespace="http://schemas.microsoft.com/office/2006/metadata/properties" ma:root="true" ma:fieldsID="7f4b3caaed4b5e423d427de5e7a91ae6" ns2:_="" ns3:_="">
    <xsd:import namespace="a58038d8-591e-4d54-afad-a901028f75f0"/>
    <xsd:import namespace="c2abf19f-1a3e-4ce5-8827-b6550dc4e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038d8-591e-4d54-afad-a901028f75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86b691-5826-4584-b7d0-bb27b35f5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bf19f-1a3e-4ce5-8827-b6550dc4e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2966600-7146-4568-b1ce-da9ffed0ea3e}" ma:internalName="TaxCatchAll" ma:showField="CatchAllData" ma:web="c2abf19f-1a3e-4ce5-8827-b6550dc4e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abf19f-1a3e-4ce5-8827-b6550dc4e47c" xsi:nil="true"/>
    <lcf76f155ced4ddcb4097134ff3c332f xmlns="a58038d8-591e-4d54-afad-a901028f75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1805EED-823D-4D2B-971D-B54BB6DBCC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8038d8-591e-4d54-afad-a901028f75f0"/>
    <ds:schemaRef ds:uri="c2abf19f-1a3e-4ce5-8827-b6550dc4e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167779-96BF-4012-A855-C5B56D9E93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B144C8-7506-408D-A340-85637023000A}">
  <ds:schemaRefs>
    <ds:schemaRef ds:uri="http://schemas.microsoft.com/office/2006/metadata/properties"/>
    <ds:schemaRef ds:uri="http://schemas.microsoft.com/office/infopath/2007/PartnerControls"/>
    <ds:schemaRef ds:uri="c2abf19f-1a3e-4ce5-8827-b6550dc4e47c"/>
    <ds:schemaRef ds:uri="a58038d8-591e-4d54-afad-a901028f75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 Mihu</dc:creator>
  <cp:lastModifiedBy>Anca Burgovszky</cp:lastModifiedBy>
  <dcterms:created xsi:type="dcterms:W3CDTF">2024-11-06T17:41:24Z</dcterms:created>
  <dcterms:modified xsi:type="dcterms:W3CDTF">2024-11-08T09:42:03Z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0x01010084BF6B5A63D3E9438186E436E18E731F</vt:lpwstr>
  </property>
  <property fmtid="{D5CDD505-2E9C-101B-9397-08002B2CF9AE}" pid="3" name="MediaServiceImageTags">
    <vt:lpwstr/>
  </property>
</Properties>
</file>